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<sst xmlns="http://schemas.openxmlformats.org/spreadsheetml/2006/main" count="42" uniqueCount="32">
  <si>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 xml:space="preserve">                                                                                                                                                     Punctajele furnizorilor de servicii de reabilitare medicală pentru contractare în  perioada oct -decembrie 2015</t>
  </si>
  <si>
    <t>FURNIZOR</t>
  </si>
  <si>
    <t xml:space="preserve">                                  Capacitatea tehnică ( 40% )</t>
  </si>
  <si>
    <t>Resursele umane ( 60% )</t>
  </si>
  <si>
    <t>Punctaj aparate</t>
  </si>
  <si>
    <t>Nr.max. proc./ora</t>
  </si>
  <si>
    <t>Punctaj calculat aparate</t>
  </si>
  <si>
    <t>Punctaj săli kineto</t>
  </si>
  <si>
    <t>Punctaj bazine hidroki</t>
  </si>
  <si>
    <t>Total punctaj cap. th.</t>
  </si>
  <si>
    <t>Punctaj  personal (m+As+K)</t>
  </si>
  <si>
    <t>Punctaj program lucru</t>
  </si>
  <si>
    <t>Total punctaj R.U.</t>
  </si>
  <si>
    <t>INRMFB -Pucioasa</t>
  </si>
  <si>
    <t>Spitalul Județean Târgoviște</t>
  </si>
  <si>
    <t>Spitalul Municipal Moreni</t>
  </si>
  <si>
    <t>Spitalul Orășenesc Pucioasa</t>
  </si>
  <si>
    <t>SC Almina Trading Târgoviște</t>
  </si>
  <si>
    <t>SC Valleriana Medics Consult</t>
  </si>
  <si>
    <t>TOTAL</t>
  </si>
  <si>
    <t>Suma aprobată pentru perioada oct -dec  2015 .</t>
  </si>
  <si>
    <t>=</t>
  </si>
  <si>
    <t>lei</t>
  </si>
  <si>
    <t xml:space="preserve">pentru capacitatea tehnică 40%        = </t>
  </si>
  <si>
    <t xml:space="preserve">pentru resursele umane 60%             = </t>
  </si>
  <si>
    <t xml:space="preserve">                                                                                                                                  SUMELE CONTRACTATE CU FURNIZORII DE REABILITARE MEDICALA PE BAZA PUNCTAJELOR</t>
  </si>
  <si>
    <t xml:space="preserve">                                                RECALCULATE PENTRU PERIOADA OCT-DEC 2015</t>
  </si>
  <si>
    <t>Suma pentru C.Th.</t>
  </si>
  <si>
    <t>Suma pentru R.U.</t>
  </si>
  <si>
    <t>Suma totală suplimentară</t>
  </si>
  <si>
    <t>Valoarea punctului pentru capacitatea tehnică:= 163063,19:1762,94=92,4950 lei</t>
  </si>
  <si>
    <t>Valoarea punctului pentru R.U.: 244594,78/704,95=330,56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</si>
</sst>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</numFmts>
  <fonts count="5">
    <font>
      <sz val="10"/>
      <name val="Arial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justify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0" borderId="6" xfId="0" applyFont="1" applyBorder="1" applyAlignment="1">
      <alignment/>
    </xf>
    <xf numFmtId="2" fontId="2" fillId="0" borderId="6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8" fontId="0" fillId="0" borderId="0" xfId="0" applyNumberFormat="1" applyAlignment="1">
      <alignment horizontal="left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6" xfId="0" applyBorder="1" applyAlignment="1">
      <alignment vertical="justify"/>
    </xf>
    <xf numFmtId="0" fontId="0" fillId="0" borderId="6" xfId="0" applyBorder="1" applyAlignment="1">
      <alignment horizontal="center" vertical="justify"/>
    </xf>
    <xf numFmtId="4" fontId="0" fillId="0" borderId="6" xfId="0" applyNumberFormat="1" applyBorder="1" applyAlignment="1">
      <alignment/>
    </xf>
    <xf numFmtId="4" fontId="2" fillId="0" borderId="6" xfId="0" applyNumberFormat="1" applyFont="1" applyBorder="1" applyAlignment="1">
      <alignment/>
    </xf>
    <xf numFmtId="0" fontId="0" fillId="0" borderId="8" xfId="0" applyFill="1" applyBorder="1" applyAlignment="1">
      <alignment/>
    </xf>
    <xf numFmtId="0" fontId="2" fillId="0" borderId="8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0" borderId="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2" xfId="0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0" fontId="2" fillId="0" borderId="2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0" fillId="0" borderId="7" xfId="0" applyBorder="1" applyAlignment="1">
      <alignment horizontal="center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32"/>
  <sheetViews>
    <sheetView tabSelected="1" workbookViewId="0" topLeftCell="A4">
      <selection activeCell="G27" sqref="G27:H27"/>
    </sheetView>
  </sheetViews>
  <sheetFormatPr defaultColWidth="9.140625" defaultRowHeight="12.75"/>
  <cols>
    <col min="1" max="1" width="3.7109375" style="0" customWidth="1"/>
    <col min="2" max="2" width="24.57421875" style="0" customWidth="1"/>
    <col min="6" max="6" width="9.8515625" style="0" customWidth="1"/>
    <col min="8" max="8" width="10.8515625" style="0" customWidth="1"/>
  </cols>
  <sheetData>
    <row r="4" spans="2:12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5.75">
      <c r="B5" s="2" t="s">
        <v>0</v>
      </c>
      <c r="C5" s="2"/>
      <c r="D5" s="2"/>
      <c r="E5" s="2"/>
      <c r="F5" s="2"/>
      <c r="G5" s="2"/>
      <c r="H5" s="2"/>
      <c r="I5" s="2"/>
      <c r="J5" s="2"/>
      <c r="K5" s="2"/>
      <c r="L5" s="1"/>
    </row>
    <row r="6" spans="2:12" ht="15">
      <c r="B6" s="3" t="s">
        <v>1</v>
      </c>
      <c r="C6" s="4" t="s">
        <v>2</v>
      </c>
      <c r="D6" s="5"/>
      <c r="E6" s="5"/>
      <c r="F6" s="5"/>
      <c r="G6" s="5"/>
      <c r="H6" s="6"/>
      <c r="I6" s="4" t="s">
        <v>3</v>
      </c>
      <c r="J6" s="5"/>
      <c r="K6" s="5"/>
      <c r="L6" s="6"/>
    </row>
    <row r="7" spans="2:12" ht="51">
      <c r="B7" s="7"/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5</v>
      </c>
      <c r="K7" s="8" t="s">
        <v>11</v>
      </c>
      <c r="L7" s="8" t="s">
        <v>12</v>
      </c>
    </row>
    <row r="8" spans="2:12" ht="15">
      <c r="B8" s="9" t="s">
        <v>13</v>
      </c>
      <c r="C8" s="10">
        <f>275+195</f>
        <v>470</v>
      </c>
      <c r="D8" s="10">
        <f>122</f>
        <v>122</v>
      </c>
      <c r="E8" s="11">
        <v>470</v>
      </c>
      <c r="F8" s="10">
        <v>60</v>
      </c>
      <c r="G8" s="10">
        <v>62</v>
      </c>
      <c r="H8" s="11">
        <f aca="true" t="shared" si="0" ref="H8:H13">E8+F8+G8</f>
        <v>592</v>
      </c>
      <c r="I8" s="12">
        <v>253</v>
      </c>
      <c r="J8" s="13">
        <v>210</v>
      </c>
      <c r="K8" s="10">
        <v>2</v>
      </c>
      <c r="L8" s="10">
        <f aca="true" t="shared" si="1" ref="L8:L13">I8+K8</f>
        <v>255</v>
      </c>
    </row>
    <row r="9" spans="2:12" ht="12.75">
      <c r="B9" s="9" t="s">
        <v>14</v>
      </c>
      <c r="C9" s="10">
        <v>203</v>
      </c>
      <c r="D9" s="10">
        <v>71</v>
      </c>
      <c r="E9" s="11">
        <f>J9/D9*C9</f>
        <v>114.36619718309859</v>
      </c>
      <c r="F9" s="10">
        <v>70</v>
      </c>
      <c r="G9" s="10">
        <v>0</v>
      </c>
      <c r="H9" s="11">
        <f t="shared" si="0"/>
        <v>184.3661971830986</v>
      </c>
      <c r="I9" s="10">
        <v>75</v>
      </c>
      <c r="J9" s="10">
        <v>40</v>
      </c>
      <c r="K9" s="10">
        <v>5</v>
      </c>
      <c r="L9" s="10">
        <f t="shared" si="1"/>
        <v>80</v>
      </c>
    </row>
    <row r="10" spans="2:12" ht="12.75">
      <c r="B10" s="9" t="s">
        <v>15</v>
      </c>
      <c r="C10" s="10">
        <v>165</v>
      </c>
      <c r="D10" s="10">
        <v>42</v>
      </c>
      <c r="E10" s="11">
        <v>165</v>
      </c>
      <c r="F10" s="10">
        <v>40</v>
      </c>
      <c r="G10" s="10">
        <v>0</v>
      </c>
      <c r="H10" s="11">
        <f t="shared" si="0"/>
        <v>205</v>
      </c>
      <c r="I10" s="10">
        <v>47.5</v>
      </c>
      <c r="J10" s="13">
        <v>50</v>
      </c>
      <c r="K10" s="10">
        <v>1</v>
      </c>
      <c r="L10" s="10">
        <f t="shared" si="1"/>
        <v>48.5</v>
      </c>
    </row>
    <row r="11" spans="2:12" ht="12.75">
      <c r="B11" s="9" t="s">
        <v>16</v>
      </c>
      <c r="C11" s="10">
        <v>53</v>
      </c>
      <c r="D11" s="10">
        <v>24</v>
      </c>
      <c r="E11" s="11">
        <f>J11/D11*C11</f>
        <v>44.16666666666667</v>
      </c>
      <c r="F11" s="10">
        <v>40</v>
      </c>
      <c r="G11" s="10">
        <v>0</v>
      </c>
      <c r="H11" s="11">
        <f t="shared" si="0"/>
        <v>84.16666666666667</v>
      </c>
      <c r="I11" s="10">
        <v>12.2</v>
      </c>
      <c r="J11" s="13">
        <v>20</v>
      </c>
      <c r="K11" s="13">
        <v>1</v>
      </c>
      <c r="L11" s="10">
        <f t="shared" si="1"/>
        <v>13.2</v>
      </c>
    </row>
    <row r="12" spans="2:12" ht="12.75">
      <c r="B12" s="9" t="s">
        <v>17</v>
      </c>
      <c r="C12" s="10">
        <v>123</v>
      </c>
      <c r="D12" s="10">
        <v>45</v>
      </c>
      <c r="E12" s="11">
        <f>J12/D12*C12</f>
        <v>109.33333333333333</v>
      </c>
      <c r="F12" s="10">
        <v>40</v>
      </c>
      <c r="G12" s="10">
        <v>0</v>
      </c>
      <c r="H12" s="11">
        <f t="shared" si="0"/>
        <v>149.33333333333331</v>
      </c>
      <c r="I12" s="10">
        <f>90+18</f>
        <v>108</v>
      </c>
      <c r="J12" s="13">
        <v>40</v>
      </c>
      <c r="K12" s="10">
        <v>1</v>
      </c>
      <c r="L12" s="10">
        <f t="shared" si="1"/>
        <v>109</v>
      </c>
    </row>
    <row r="13" spans="2:12" ht="15">
      <c r="B13" s="9" t="s">
        <v>18</v>
      </c>
      <c r="C13" s="10">
        <v>435</v>
      </c>
      <c r="D13" s="10">
        <v>156</v>
      </c>
      <c r="E13" s="11">
        <f>J13/D13*C13</f>
        <v>368.0769230769231</v>
      </c>
      <c r="F13" s="10">
        <v>180</v>
      </c>
      <c r="G13" s="10">
        <v>0</v>
      </c>
      <c r="H13" s="11">
        <f t="shared" si="0"/>
        <v>548.0769230769231</v>
      </c>
      <c r="I13" s="12">
        <f>195.5+35</f>
        <v>230.5</v>
      </c>
      <c r="J13" s="13">
        <f>118+14</f>
        <v>132</v>
      </c>
      <c r="K13" s="10">
        <v>3.75</v>
      </c>
      <c r="L13" s="10">
        <f t="shared" si="1"/>
        <v>234.25</v>
      </c>
    </row>
    <row r="14" spans="2:12" ht="15">
      <c r="B14" s="14" t="s">
        <v>19</v>
      </c>
      <c r="C14" s="10"/>
      <c r="D14" s="10"/>
      <c r="E14" s="10"/>
      <c r="F14" s="10"/>
      <c r="G14" s="10"/>
      <c r="H14" s="15">
        <f>H8+H9+H10+H11+H12+H13</f>
        <v>1762.9431202600217</v>
      </c>
      <c r="I14" s="12"/>
      <c r="J14" s="12"/>
      <c r="K14" s="12"/>
      <c r="L14" s="12">
        <f>L8+L9+L10+L11+L12+L13</f>
        <v>739.95</v>
      </c>
    </row>
    <row r="15" spans="2:12" ht="12.75">
      <c r="B15" s="1" t="s">
        <v>20</v>
      </c>
      <c r="C15" s="1"/>
      <c r="D15" s="1"/>
      <c r="E15" s="1"/>
      <c r="F15" s="1"/>
      <c r="G15" s="16" t="s">
        <v>21</v>
      </c>
      <c r="H15" s="17">
        <f>390000+17657.97</f>
        <v>407657.97</v>
      </c>
      <c r="I15" s="18" t="s">
        <v>22</v>
      </c>
      <c r="J15" s="1"/>
      <c r="K15" s="1"/>
      <c r="L15" s="1"/>
    </row>
    <row r="16" spans="2:12" ht="12.75">
      <c r="B16" s="1"/>
      <c r="C16" s="1"/>
      <c r="D16" s="1" t="s">
        <v>23</v>
      </c>
      <c r="E16" s="1"/>
      <c r="F16" s="1"/>
      <c r="G16" s="1"/>
      <c r="H16" s="19">
        <f>0.4*H15</f>
        <v>163063.188</v>
      </c>
      <c r="I16" s="1" t="s">
        <v>22</v>
      </c>
      <c r="J16" s="1"/>
      <c r="K16" s="1"/>
      <c r="L16" s="1"/>
    </row>
    <row r="17" spans="2:12" ht="12.75">
      <c r="B17" s="1"/>
      <c r="C17" s="1"/>
      <c r="D17" s="1" t="s">
        <v>24</v>
      </c>
      <c r="E17" s="1"/>
      <c r="F17" s="1"/>
      <c r="G17" s="1"/>
      <c r="H17" s="19">
        <f>0.6*H15</f>
        <v>244594.78199999998</v>
      </c>
      <c r="I17" s="1" t="s">
        <v>22</v>
      </c>
      <c r="J17" s="1"/>
      <c r="K17" s="1"/>
      <c r="L17" s="1"/>
    </row>
    <row r="18" spans="2:12" ht="12.75">
      <c r="B18" s="20" t="s">
        <v>30</v>
      </c>
      <c r="C18" s="20"/>
      <c r="D18" s="20"/>
      <c r="E18" s="20"/>
      <c r="F18" s="20"/>
      <c r="G18" s="20" t="s">
        <v>31</v>
      </c>
      <c r="H18" s="20"/>
      <c r="I18" s="20"/>
      <c r="J18" s="20"/>
      <c r="K18" s="20"/>
      <c r="L18" s="20"/>
    </row>
    <row r="19" spans="2:12" ht="15">
      <c r="B19" s="21" t="s">
        <v>25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2:12" ht="15">
      <c r="B20" s="4" t="s">
        <v>26</v>
      </c>
      <c r="C20" s="5"/>
      <c r="D20" s="5"/>
      <c r="E20" s="5"/>
      <c r="F20" s="5"/>
      <c r="G20" s="5"/>
      <c r="H20" s="5"/>
      <c r="I20" s="5"/>
      <c r="J20" s="5"/>
      <c r="K20" s="22"/>
      <c r="L20" s="12"/>
    </row>
    <row r="21" spans="2:12" ht="15" customHeight="1">
      <c r="B21" s="9"/>
      <c r="C21" s="37" t="s">
        <v>27</v>
      </c>
      <c r="D21" s="38"/>
      <c r="E21" s="37" t="s">
        <v>28</v>
      </c>
      <c r="F21" s="38"/>
      <c r="G21" s="39" t="s">
        <v>29</v>
      </c>
      <c r="H21" s="40"/>
      <c r="I21" s="23"/>
      <c r="J21" s="37"/>
      <c r="K21" s="41"/>
      <c r="L21" s="24"/>
    </row>
    <row r="22" spans="2:12" ht="15">
      <c r="B22" s="9" t="s">
        <v>13</v>
      </c>
      <c r="C22" s="34">
        <f>H16/H14*H8</f>
        <v>54756.96078144711</v>
      </c>
      <c r="D22" s="35"/>
      <c r="E22" s="34">
        <f>H17/L14*L8</f>
        <v>84291.73513075206</v>
      </c>
      <c r="F22" s="35"/>
      <c r="G22" s="31">
        <f aca="true" t="shared" si="2" ref="G22:G27">C22+E22</f>
        <v>139048.69591219915</v>
      </c>
      <c r="H22" s="32"/>
      <c r="I22" s="25"/>
      <c r="J22" s="34"/>
      <c r="K22" s="36"/>
      <c r="L22" s="26"/>
    </row>
    <row r="23" spans="2:12" ht="15">
      <c r="B23" s="9" t="s">
        <v>14</v>
      </c>
      <c r="C23" s="34">
        <f>H16/H14*H9</f>
        <v>17052.92673746533</v>
      </c>
      <c r="D23" s="35"/>
      <c r="E23" s="34">
        <f>H17/L14*L9</f>
        <v>26444.465923373195</v>
      </c>
      <c r="F23" s="35"/>
      <c r="G23" s="31">
        <f t="shared" si="2"/>
        <v>43497.39266083852</v>
      </c>
      <c r="H23" s="32"/>
      <c r="I23" s="25"/>
      <c r="J23" s="34"/>
      <c r="K23" s="36"/>
      <c r="L23" s="26"/>
    </row>
    <row r="24" spans="2:12" ht="15">
      <c r="B24" s="9" t="s">
        <v>15</v>
      </c>
      <c r="C24" s="34">
        <f>H16/H14*H10</f>
        <v>18961.44756789976</v>
      </c>
      <c r="D24" s="35"/>
      <c r="E24" s="34">
        <f>H17/L14*L10</f>
        <v>16031.957466045</v>
      </c>
      <c r="F24" s="35"/>
      <c r="G24" s="31">
        <f t="shared" si="2"/>
        <v>34993.40503394476</v>
      </c>
      <c r="H24" s="32"/>
      <c r="I24" s="25"/>
      <c r="J24" s="34"/>
      <c r="K24" s="36"/>
      <c r="L24" s="26"/>
    </row>
    <row r="25" spans="2:12" ht="15">
      <c r="B25" s="9" t="s">
        <v>16</v>
      </c>
      <c r="C25" s="34">
        <f>H16/H14*H11</f>
        <v>7784.98457056047</v>
      </c>
      <c r="D25" s="35"/>
      <c r="E25" s="34">
        <f>H17/L14*L11</f>
        <v>4363.336877356577</v>
      </c>
      <c r="F25" s="35"/>
      <c r="G25" s="31">
        <f t="shared" si="2"/>
        <v>12148.321447917047</v>
      </c>
      <c r="H25" s="32"/>
      <c r="I25" s="25"/>
      <c r="J25" s="34"/>
      <c r="K25" s="36"/>
      <c r="L25" s="26"/>
    </row>
    <row r="26" spans="2:12" ht="15">
      <c r="B26" s="9" t="s">
        <v>17</v>
      </c>
      <c r="C26" s="34">
        <f>H16/H14*H12</f>
        <v>13812.566683608278</v>
      </c>
      <c r="D26" s="35"/>
      <c r="E26" s="34">
        <f>H17/L14*L12</f>
        <v>36030.58482059598</v>
      </c>
      <c r="F26" s="35"/>
      <c r="G26" s="31">
        <f t="shared" si="2"/>
        <v>49843.15150420426</v>
      </c>
      <c r="H26" s="32"/>
      <c r="I26" s="25"/>
      <c r="J26" s="34"/>
      <c r="K26" s="36"/>
      <c r="L26" s="26"/>
    </row>
    <row r="27" spans="2:12" ht="15">
      <c r="B27" s="9" t="s">
        <v>18</v>
      </c>
      <c r="C27" s="34">
        <f>H16/H14*H13</f>
        <v>50694.30165901905</v>
      </c>
      <c r="D27" s="35"/>
      <c r="E27" s="34">
        <f>H17/L14*L13</f>
        <v>77432.70178187714</v>
      </c>
      <c r="F27" s="35"/>
      <c r="G27" s="31">
        <f t="shared" si="2"/>
        <v>128127.0034408962</v>
      </c>
      <c r="H27" s="32"/>
      <c r="I27" s="25"/>
      <c r="J27" s="34"/>
      <c r="K27" s="36"/>
      <c r="L27" s="26"/>
    </row>
    <row r="28" spans="2:12" ht="15">
      <c r="B28" s="14" t="s">
        <v>19</v>
      </c>
      <c r="C28" s="31">
        <f>C22+C23+C24+C25+C26+C27</f>
        <v>163063.188</v>
      </c>
      <c r="D28" s="32"/>
      <c r="E28" s="31">
        <f>E22+E23+E24+E25+E26+E27</f>
        <v>244594.78199999995</v>
      </c>
      <c r="F28" s="32"/>
      <c r="G28" s="31">
        <f>G22+G23+G24+G25+G26+G27</f>
        <v>407657.97</v>
      </c>
      <c r="H28" s="32"/>
      <c r="I28" s="26"/>
      <c r="J28" s="31"/>
      <c r="K28" s="33"/>
      <c r="L28" s="26"/>
    </row>
    <row r="29" spans="2:12" ht="15">
      <c r="B29" s="28"/>
      <c r="C29" s="29"/>
      <c r="D29" s="29"/>
      <c r="E29" s="29"/>
      <c r="F29" s="29"/>
      <c r="G29" s="29"/>
      <c r="H29" s="29"/>
      <c r="I29" s="30"/>
      <c r="J29" s="29"/>
      <c r="K29" s="29"/>
      <c r="L29" s="30"/>
    </row>
    <row r="30" spans="2:12" ht="15">
      <c r="B30" s="28"/>
      <c r="C30" s="29"/>
      <c r="D30" s="29"/>
      <c r="E30" s="29"/>
      <c r="F30" s="29"/>
      <c r="G30" s="29"/>
      <c r="H30" s="29"/>
      <c r="I30" s="30"/>
      <c r="J30" s="29"/>
      <c r="K30" s="29"/>
      <c r="L30" s="30"/>
    </row>
    <row r="31" spans="2:12" ht="12.75">
      <c r="B31" s="27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mergeCells count="32">
    <mergeCell ref="C21:D21"/>
    <mergeCell ref="E21:F21"/>
    <mergeCell ref="G21:H21"/>
    <mergeCell ref="J21:K21"/>
    <mergeCell ref="C22:D22"/>
    <mergeCell ref="E22:F22"/>
    <mergeCell ref="G22:H22"/>
    <mergeCell ref="J22:K22"/>
    <mergeCell ref="C23:D23"/>
    <mergeCell ref="E23:F23"/>
    <mergeCell ref="G23:H23"/>
    <mergeCell ref="J23:K23"/>
    <mergeCell ref="C24:D24"/>
    <mergeCell ref="E24:F24"/>
    <mergeCell ref="G24:H24"/>
    <mergeCell ref="J24:K24"/>
    <mergeCell ref="C25:D25"/>
    <mergeCell ref="E25:F25"/>
    <mergeCell ref="G25:H25"/>
    <mergeCell ref="J25:K25"/>
    <mergeCell ref="C26:D26"/>
    <mergeCell ref="E26:F26"/>
    <mergeCell ref="G26:H26"/>
    <mergeCell ref="J26:K26"/>
    <mergeCell ref="C27:D27"/>
    <mergeCell ref="E27:F27"/>
    <mergeCell ref="G27:H27"/>
    <mergeCell ref="J27:K27"/>
    <mergeCell ref="C28:D28"/>
    <mergeCell ref="E28:F28"/>
    <mergeCell ref="G28:H28"/>
    <mergeCell ref="J28:K2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2015-09-22T10:16:22Z</cp:lastPrinted>
  <dcterms:created xsi:type="dcterms:W3CDTF">1996-10-14T23:33:28Z</dcterms:created>
  <dcterms:modified xsi:type="dcterms:W3CDTF">2018-05-18T08:22:16Z</dcterms:modified>
  <cp:category/>
  <cp:version/>
  <cp:contentType/>
  <cp:contentStatus/>
</cp:coreProperties>
</file>